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defaultThemeVersion="124226"/>
  <mc:AlternateContent xmlns:mc="http://schemas.openxmlformats.org/markup-compatibility/2006">
    <mc:Choice Requires="x15">
      <x15ac:absPath xmlns:x15ac="http://schemas.microsoft.com/office/spreadsheetml/2010/11/ac" url="X:\Building Services\Fee Calculators\Active Calculators\Fee Calculators for website publishing\"/>
    </mc:Choice>
  </mc:AlternateContent>
  <xr:revisionPtr revIDLastSave="0" documentId="8_{A329AF41-A966-420F-8C0A-3085D6388561}" xr6:coauthVersionLast="47" xr6:coauthVersionMax="47" xr10:uidLastSave="{00000000-0000-0000-0000-000000000000}"/>
  <bookViews>
    <workbookView showSheetTabs="0" xWindow="-120" yWindow="-120" windowWidth="29040" windowHeight="15720" xr2:uid="{00000000-000D-0000-FFFF-FFFF00000000}"/>
  </bookViews>
  <sheets>
    <sheet name="Sales Invoice" sheetId="1" r:id="rId1"/>
  </sheets>
  <definedNames>
    <definedName name="_4_Inch_Turbo_Water_Meter">'Sales Invoice'!$B$10</definedName>
    <definedName name="Meter_Type">'Sales Invoice'!$B$10:$B$11</definedName>
    <definedName name="number">'Sales Invoice'!#REF!,'Sales Invoice'!#REF!,'Sales Invoice'!#REF!,'Sales Invoice'!#REF!,'Sales Invoice'!#REF!,'Sales Invoice'!#REF!,'Sales Invoice'!#REF!,'Sales Invoice'!#REF!,'Sales Invoice'!#REF!,'Sales Invoice'!#REF!,'Sales Invoice'!#REF!,'Sales Invoice'!#REF!,'Sales Invoice'!#REF!</definedName>
    <definedName name="_xlnm.Print_Area" localSheetId="0">'Sales Invoice'!$A$1:$G$31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9" i="1"/>
  <c r="E11" i="1"/>
  <c r="E10" i="1"/>
  <c r="D10" i="1" l="1"/>
  <c r="D11" i="1"/>
  <c r="F11" i="1" l="1"/>
  <c r="F10" i="1"/>
  <c r="F24" i="1" l="1"/>
  <c r="F25" i="1"/>
  <c r="F23" i="1"/>
  <c r="F16" i="1" l="1"/>
  <c r="F15" i="1"/>
  <c r="F14" i="1" l="1"/>
  <c r="F17" i="1"/>
  <c r="F18" i="1"/>
  <c r="F21" i="1"/>
  <c r="F13" i="1"/>
  <c r="F26" i="1" l="1"/>
</calcChain>
</file>

<file path=xl/sharedStrings.xml><?xml version="1.0" encoding="utf-8"?>
<sst xmlns="http://schemas.openxmlformats.org/spreadsheetml/2006/main" count="53" uniqueCount="42">
  <si>
    <t>QUANTITY</t>
  </si>
  <si>
    <t>DESCRIPTION</t>
  </si>
  <si>
    <t>UNIT PRICE</t>
  </si>
  <si>
    <t>AMOUNT</t>
  </si>
  <si>
    <t>TOTAL</t>
  </si>
  <si>
    <t>Linear Feet</t>
  </si>
  <si>
    <t>PLAN REVIEW FEES:</t>
  </si>
  <si>
    <t xml:space="preserve">INSPECTION FEES: </t>
  </si>
  <si>
    <t>Acres</t>
  </si>
  <si>
    <t>QLPE Review ***</t>
  </si>
  <si>
    <t>Plan Review - Services Existing</t>
  </si>
  <si>
    <t>Plan Review for New Water Main, Fire Line, and/or Sewer Main ($288 + $0.40 per foot)</t>
  </si>
  <si>
    <t>Additional Plan Review(s) For Water Main, Fire Line, and/or Sewer main (over 2) ($144 + $0.20 per foot)</t>
  </si>
  <si>
    <t>Plan Review for Offsite Water/Sewer</t>
  </si>
  <si>
    <t>Additional Plan Review(s) for Offsite Water/Sewer (over 2)</t>
  </si>
  <si>
    <t>Inspection with No Public Main (services existing or new services installed)</t>
  </si>
  <si>
    <t>METER FEES:</t>
  </si>
  <si>
    <t>Drainage Plan Review **</t>
  </si>
  <si>
    <t>Additional Drainage Plan Review(s) (Over 2) **</t>
  </si>
  <si>
    <t>**</t>
  </si>
  <si>
    <t>UNIT TO ENTER</t>
  </si>
  <si>
    <t>Enter 1</t>
  </si>
  <si>
    <t>Plan Review - New Service(s) (enter 1 regardless of number of new services to building)</t>
  </si>
  <si>
    <t>Number of Sheets</t>
  </si>
  <si>
    <t>Inspection for New Water Main, Fire Line, or FDC Connection (total including any offsite main)</t>
  </si>
  <si>
    <t>Inspection for New Sewer Main (total including any offsite main)</t>
  </si>
  <si>
    <t>Fee Calculation Worksheet for Commercial Projects</t>
  </si>
  <si>
    <t>*** Any plan sheet that has water or sewer mains should be included in the sheet count for QLPE review. Fire hydrants are considered mains.</t>
  </si>
  <si>
    <t xml:space="preserve">NOTE: Not all fees will be applicable to every project. If you have a, sewer lift station or private streets, there will be additonal fees. Contact Community Development with any questions about fees you may owe. </t>
  </si>
  <si>
    <t xml:space="preserve">** The price for drainage review is incremental, so there is not a set unit price. The city does not inspect drainage facilities. The civil engineer will be responsbile for providing a Drainage Certification letter to the city. This applies only to drainage facilities that will not be owned or maintained by ACHD. </t>
  </si>
  <si>
    <t>3/4 Inch Domestic Water Meter</t>
  </si>
  <si>
    <t>1 1/2 Inch Domestic Water Meter</t>
  </si>
  <si>
    <t>2 Inch Domestic Water Meter</t>
  </si>
  <si>
    <t>4 Inch Compound Domestic Water Meter</t>
  </si>
  <si>
    <t>Select Irrigation Meter Size</t>
  </si>
  <si>
    <t>3/4 Inch Irrigation Meter</t>
  </si>
  <si>
    <t>1 1/2 Inch Irrigation Meter</t>
  </si>
  <si>
    <t>2 Inch Irrigation Meter</t>
  </si>
  <si>
    <t>4 Inch Turbo Irrigation Meter</t>
  </si>
  <si>
    <t>Select Water Meter Size</t>
  </si>
  <si>
    <t>1 Inch Domestic Water Meter</t>
  </si>
  <si>
    <t>1 Inch Irrigation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</si>
</sst>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 \ "/>
    <numFmt numFmtId="165" formatCode="&quot;$&quot;#,##0"/>
    <numFmt numFmtId="166" formatCode="&quot;$&quot;#,##0.00"/>
  </numFmts>
  <fonts count="18"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1"/>
      <name val="Arial"/>
      <family val="2"/>
    </font>
    <font>
      <sz val="10"/>
      <color theme="4" tint="-0.249977111117893"/>
      <name val="Arial"/>
      <family val="2"/>
    </font>
    <font>
      <sz val="10"/>
      <color theme="0" tint="-0.14999847407452621"/>
      <name val="Arial"/>
      <family val="2"/>
    </font>
    <font>
      <sz val="10"/>
      <color theme="0"/>
      <name val="Arial"/>
      <family val="2"/>
    </font>
    <font>
      <b/>
      <u/>
      <sz val="10"/>
      <color theme="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xf numFmtId="0" fontId="3" fillId="0" borderId="0"/>
  </cellStyleXfs>
  <cellXfs count="69">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165" fontId="0" fillId="0" borderId="0" xfId="0" applyNumberFormat="1" applyAlignment="1">
      <alignment horizontal="center" vertical="center"/>
    </xf>
    <xf numFmtId="8" fontId="0" fillId="0" borderId="0" xfId="0" applyNumberFormat="1" applyAlignment="1">
      <alignment horizontal="left" vertical="center"/>
    </xf>
    <xf numFmtId="8" fontId="0" fillId="0" borderId="0" xfId="0" applyNumberFormat="1"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xf>
    <xf numFmtId="8" fontId="0" fillId="0" borderId="0" xfId="0" applyNumberFormat="1" applyAlignment="1">
      <alignment horizontal="center" vertical="center"/>
    </xf>
    <xf numFmtId="0" fontId="4" fillId="0" borderId="0" xfId="0" applyFont="1" applyAlignment="1">
      <alignment horizontal="center" vertical="center"/>
    </xf>
    <xf numFmtId="164" fontId="0" fillId="0" borderId="0" xfId="0" applyNumberFormat="1" applyAlignment="1">
      <alignment horizontal="center" vertical="center"/>
    </xf>
    <xf numFmtId="0" fontId="4" fillId="0" borderId="0" xfId="0" applyFont="1" applyAlignment="1">
      <alignment horizontal="right" vertical="center"/>
    </xf>
    <xf numFmtId="0" fontId="10" fillId="0" borderId="0" xfId="0" applyFont="1" applyAlignment="1">
      <alignment horizontal="center" vertical="center"/>
    </xf>
    <xf numFmtId="0" fontId="3" fillId="0" borderId="1" xfId="0" applyFont="1" applyBorder="1" applyAlignment="1">
      <alignment horizontal="left" vertical="center"/>
    </xf>
    <xf numFmtId="44" fontId="1" fillId="0" borderId="10" xfId="0" applyNumberFormat="1" applyFont="1" applyBorder="1" applyAlignment="1">
      <alignment horizontal="right" vertical="center"/>
    </xf>
    <xf numFmtId="164" fontId="1" fillId="0" borderId="10" xfId="0" applyNumberFormat="1" applyFont="1" applyBorder="1" applyAlignment="1">
      <alignment horizontal="center" vertical="center"/>
    </xf>
    <xf numFmtId="0" fontId="1" fillId="0" borderId="1" xfId="0" applyFont="1" applyBorder="1" applyAlignment="1">
      <alignment horizontal="center" vertical="center"/>
    </xf>
    <xf numFmtId="44" fontId="1" fillId="0" borderId="1" xfId="0" applyNumberFormat="1" applyFont="1" applyBorder="1" applyAlignment="1">
      <alignment horizontal="right" vertical="center"/>
    </xf>
    <xf numFmtId="0" fontId="0" fillId="0" borderId="0" xfId="0" applyAlignment="1">
      <alignment horizontal="right" vertical="center"/>
    </xf>
    <xf numFmtId="164" fontId="1" fillId="0" borderId="0" xfId="0" applyNumberFormat="1" applyFont="1" applyAlignment="1">
      <alignment horizontal="center" vertical="center"/>
    </xf>
    <xf numFmtId="44" fontId="1" fillId="0" borderId="0" xfId="0" applyNumberFormat="1" applyFont="1" applyAlignment="1">
      <alignment horizontal="right"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44" fontId="1" fillId="0" borderId="3" xfId="0" applyNumberFormat="1" applyFont="1" applyBorder="1" applyAlignment="1">
      <alignment horizontal="right" vertical="center"/>
    </xf>
    <xf numFmtId="0" fontId="3" fillId="0" borderId="1" xfId="0" applyFont="1" applyBorder="1" applyAlignment="1">
      <alignment vertical="center"/>
    </xf>
    <xf numFmtId="0" fontId="13" fillId="0" borderId="0" xfId="0" applyFont="1" applyAlignment="1">
      <alignment vertical="center"/>
    </xf>
    <xf numFmtId="0" fontId="13" fillId="0" borderId="0" xfId="0" applyFont="1"/>
    <xf numFmtId="166" fontId="7" fillId="0" borderId="1" xfId="0" applyNumberFormat="1" applyFont="1" applyBorder="1" applyAlignment="1">
      <alignment horizontal="center" vertical="center"/>
    </xf>
    <xf numFmtId="166" fontId="7" fillId="0" borderId="8" xfId="0" applyNumberFormat="1" applyFont="1" applyBorder="1" applyAlignment="1">
      <alignment horizontal="center" vertical="center"/>
    </xf>
    <xf numFmtId="166" fontId="0" fillId="0" borderId="0" xfId="0" applyNumberFormat="1" applyAlignment="1">
      <alignment horizontal="center" vertical="center"/>
    </xf>
    <xf numFmtId="0" fontId="15" fillId="2" borderId="0" xfId="0" applyFont="1" applyFill="1" applyAlignment="1">
      <alignment vertical="center"/>
    </xf>
    <xf numFmtId="0" fontId="3" fillId="0" borderId="2"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1" fillId="0" borderId="2" xfId="0" applyFont="1" applyBorder="1" applyAlignment="1">
      <alignment horizontal="center" vertical="center"/>
    </xf>
    <xf numFmtId="0" fontId="13" fillId="0" borderId="0" xfId="0" applyFont="1" applyAlignment="1">
      <alignment horizontal="center" vertical="center"/>
    </xf>
    <xf numFmtId="0" fontId="16" fillId="2" borderId="0" xfId="0" applyFont="1" applyFill="1" applyAlignment="1">
      <alignment horizontal="center" vertical="center"/>
    </xf>
    <xf numFmtId="0" fontId="16" fillId="2" borderId="0" xfId="0" applyFont="1" applyFill="1" applyAlignment="1">
      <alignment vertical="center"/>
    </xf>
    <xf numFmtId="0" fontId="16" fillId="2" borderId="0" xfId="0" applyFont="1" applyFill="1"/>
    <xf numFmtId="0" fontId="0" fillId="0" borderId="1" xfId="0" applyBorder="1" applyAlignment="1">
      <alignment horizontal="left" vertical="center" wrapText="1"/>
    </xf>
    <xf numFmtId="0" fontId="0" fillId="3" borderId="1" xfId="0" applyFill="1" applyBorder="1" applyAlignment="1" applyProtection="1">
      <alignment horizontal="center" vertical="center"/>
      <protection locked="0"/>
    </xf>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xf numFmtId="0" fontId="3" fillId="3" borderId="1" xfId="0" applyFont="1" applyFill="1" applyBorder="1" applyAlignment="1" applyProtection="1">
      <alignment horizontal="center" vertical="center"/>
      <protection locked="0"/>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center" vertical="center"/>
    </xf>
    <xf numFmtId="0" fontId="16" fillId="0" borderId="0" xfId="0" applyFont="1"/>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11" xfId="1" applyFont="1" applyBorder="1" applyAlignment="1">
      <alignment horizontal="left" vertical="center" wrapText="1"/>
    </xf>
    <xf numFmtId="0" fontId="14" fillId="0" borderId="0" xfId="1" applyFont="1" applyAlignment="1">
      <alignment horizontal="left" vertical="center" wrapText="1"/>
    </xf>
    <xf numFmtId="0" fontId="14" fillId="0" borderId="12" xfId="1" applyFont="1" applyBorder="1" applyAlignment="1">
      <alignment horizontal="left" vertical="center" wrapText="1"/>
    </xf>
    <xf numFmtId="0" fontId="14" fillId="0" borderId="4" xfId="1" applyFont="1" applyBorder="1" applyAlignment="1">
      <alignment horizontal="left" vertical="center" wrapText="1"/>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2" fillId="0" borderId="5" xfId="0" applyFont="1" applyBorder="1" applyAlignment="1">
      <alignment horizontal="left" vertical="center"/>
    </xf>
    <xf numFmtId="0" fontId="11" fillId="0" borderId="8"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38100</xdr:rowOff>
    </xdr:from>
    <xdr:to>
      <xdr:col>5</xdr:col>
      <xdr:colOff>830970</xdr:colOff>
      <xdr:row>6</xdr:row>
      <xdr:rowOff>38100</xdr:rowOff>
    </xdr:to>
    <xdr:grpSp>
      <xdr:nvGrpSpPr>
        <xdr:cNvPr id="2" name="Group 1">
          <a:extLst>
            <a:ext uri="{FF2B5EF4-FFF2-40B4-BE49-F238E27FC236}">
              <a16:creationId xmlns:a16="http://schemas.microsoft.com/office/drawing/2014/main" id="{00000000-0008-0000-0000-000002000000}"/>
            </a:ext>
          </a:extLst>
        </xdr:cNvPr>
        <xdr:cNvGrpSpPr>
          <a:grpSpLocks noChangeAspect="1"/>
        </xdr:cNvGrpSpPr>
      </xdr:nvGrpSpPr>
      <xdr:grpSpPr>
        <a:xfrm>
          <a:off x="857250" y="285750"/>
          <a:ext cx="8450970" cy="1238250"/>
          <a:chOff x="0" y="0"/>
          <a:chExt cx="6180617" cy="917058"/>
        </a:xfrm>
      </xdr:grpSpPr>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2275367" y="116958"/>
            <a:ext cx="3905250" cy="800100"/>
          </a:xfrm>
          <a:prstGeom prst="rect">
            <a:avLst/>
          </a:prstGeom>
          <a:solidFill>
            <a:srgbClr val="FFFFFF"/>
          </a:solidFill>
          <a:ln w="9525">
            <a:solidFill>
              <a:srgbClr val="FFFFFF"/>
            </a:solidFill>
            <a:miter lim="800000"/>
            <a:headEnd/>
            <a:tailEnd/>
          </a:ln>
        </xdr:spPr>
        <xdr:txBody>
          <a:bodyPr rot="0" vert="horz" wrap="square" lIns="91440" tIns="45720" rIns="91440" bIns="45720" anchor="t" anchorCtr="0" upright="1">
            <a:noAutofit/>
          </a:bodyPr>
          <a:lstStyle/>
          <a:p>
            <a:pPr marL="0" marR="0" algn="r">
              <a:spcBef>
                <a:spcPts val="0"/>
              </a:spcBef>
              <a:spcAft>
                <a:spcPts val="0"/>
              </a:spcAft>
            </a:pPr>
            <a:r>
              <a:rPr lang="en-US" sz="1200" b="1">
                <a:effectLst/>
                <a:latin typeface="Verdana"/>
              </a:rPr>
              <a:t>Land Development Services </a:t>
            </a:r>
            <a:endParaRPr lang="en-US" sz="1400" b="1">
              <a:effectLst/>
              <a:latin typeface="Arial Rounded MT Bold"/>
            </a:endParaRPr>
          </a:p>
          <a:p>
            <a:pPr marL="0" marR="0" algn="r">
              <a:spcBef>
                <a:spcPts val="0"/>
              </a:spcBef>
              <a:spcAft>
                <a:spcPts val="0"/>
              </a:spcAft>
            </a:pPr>
            <a:r>
              <a:rPr lang="en-US" sz="1000">
                <a:effectLst/>
                <a:latin typeface="Verdana"/>
                <a:ea typeface="Times New Roman"/>
              </a:rPr>
              <a:t>                               Meridian City Hall, Suite 102</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33 E. Broadway Avenue</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Meridian, Idaho 83642</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xdr:txBody>
      </xdr:sp>
      <xdr:grpSp>
        <xdr:nvGrpSpPr>
          <xdr:cNvPr id="4" name="Group 3">
            <a:extLst>
              <a:ext uri="{FF2B5EF4-FFF2-40B4-BE49-F238E27FC236}">
                <a16:creationId xmlns:a16="http://schemas.microsoft.com/office/drawing/2014/main" id="{00000000-0008-0000-0000-000004000000}"/>
              </a:ext>
            </a:extLst>
          </xdr:cNvPr>
          <xdr:cNvGrpSpPr>
            <a:grpSpLocks/>
          </xdr:cNvGrpSpPr>
        </xdr:nvGrpSpPr>
        <xdr:grpSpPr bwMode="auto">
          <a:xfrm>
            <a:off x="0" y="0"/>
            <a:ext cx="2584450" cy="914400"/>
            <a:chOff x="1292" y="180"/>
            <a:chExt cx="4070" cy="1440"/>
          </a:xfrm>
        </xdr:grpSpPr>
        <xdr:pic>
          <xdr:nvPicPr>
            <xdr:cNvPr id="5" name="Picture 4" descr="Meridian_2clr">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 y="180"/>
              <a:ext cx="3960" cy="124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1292" y="1080"/>
              <a:ext cx="2970" cy="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spcBef>
                  <a:spcPts val="0"/>
                </a:spcBef>
                <a:spcAft>
                  <a:spcPts val="0"/>
                </a:spcAft>
              </a:pPr>
              <a:r>
                <a:rPr lang="en-US" sz="800">
                  <a:effectLst/>
                  <a:latin typeface="Verdana"/>
                  <a:ea typeface="Times New Roman"/>
                </a:rPr>
                <a:t>Community Development </a:t>
              </a:r>
            </a:p>
            <a:p>
              <a:pPr marL="0" marR="0">
                <a:spcBef>
                  <a:spcPts val="0"/>
                </a:spcBef>
                <a:spcAft>
                  <a:spcPts val="0"/>
                </a:spcAft>
              </a:pPr>
              <a:r>
                <a:rPr lang="en-US" sz="800">
                  <a:effectLst/>
                  <a:latin typeface="Verdana"/>
                  <a:ea typeface="Times New Roman"/>
                </a:rPr>
                <a:t>Department</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howOutlineSymbols="0"/>
    <pageSetUpPr autoPageBreaks="0" fitToPage="1"/>
  </sheetPr>
  <dimension ref="B1:L55"/>
  <sheetViews>
    <sheetView showGridLines="0" tabSelected="1" showRuler="0" showOutlineSymbols="0" zoomScaleNormal="100" workbookViewId="0">
      <selection activeCell="H20" sqref="H20"/>
    </sheetView>
  </sheetViews>
  <sheetFormatPr defaultColWidth="9.140625" defaultRowHeight="12.75" x14ac:dyDescent="0.2"/>
  <cols>
    <col min="1" max="1" width="10.7109375" style="1" customWidth="1"/>
    <col min="2" max="2" width="14.7109375" style="1" customWidth="1"/>
    <col min="3" max="3" width="23.28515625" style="2" customWidth="1"/>
    <col min="4" max="4" width="65.7109375" style="1" customWidth="1"/>
    <col min="5" max="5" width="12.7109375" style="2" customWidth="1"/>
    <col min="6" max="6" width="14.7109375" style="3" customWidth="1"/>
    <col min="7" max="8" width="9.140625" style="1"/>
    <col min="9" max="9" width="33.140625" style="1" customWidth="1"/>
    <col min="10" max="16384" width="9.140625" style="1"/>
  </cols>
  <sheetData>
    <row r="1" spans="2:12" ht="20.100000000000001" customHeight="1" x14ac:dyDescent="0.2">
      <c r="C1" s="62"/>
      <c r="D1" s="63"/>
      <c r="E1" s="63"/>
      <c r="F1" s="63"/>
    </row>
    <row r="2" spans="2:12" ht="20.100000000000001" customHeight="1" x14ac:dyDescent="0.2">
      <c r="C2" s="64"/>
      <c r="D2" s="65"/>
      <c r="E2" s="65"/>
      <c r="F2" s="65"/>
    </row>
    <row r="3" spans="2:12" ht="20.100000000000001" customHeight="1" x14ac:dyDescent="0.2"/>
    <row r="4" spans="2:12" ht="20.100000000000001" customHeight="1" x14ac:dyDescent="0.2">
      <c r="E4" s="12"/>
      <c r="F4" s="14"/>
    </row>
    <row r="5" spans="2:12" ht="20.100000000000001" customHeight="1" x14ac:dyDescent="0.2">
      <c r="E5" s="12"/>
      <c r="F5" s="14"/>
      <c r="H5" s="33"/>
      <c r="I5" s="33"/>
      <c r="J5" s="33"/>
    </row>
    <row r="6" spans="2:12" ht="20.100000000000001" customHeight="1" x14ac:dyDescent="0.2">
      <c r="C6" s="66"/>
      <c r="D6" s="66"/>
      <c r="E6" s="66"/>
      <c r="F6" s="66"/>
      <c r="H6" s="33"/>
      <c r="I6" s="33"/>
      <c r="J6" s="33"/>
    </row>
    <row r="7" spans="2:12" s="2" customFormat="1" ht="50.1" customHeight="1" x14ac:dyDescent="0.2">
      <c r="B7" s="68" t="s">
        <v>26</v>
      </c>
      <c r="C7" s="68"/>
      <c r="D7" s="68"/>
      <c r="E7" s="68"/>
      <c r="F7" s="68"/>
      <c r="G7" s="39"/>
      <c r="H7" s="40"/>
      <c r="I7" s="40"/>
      <c r="J7" s="45"/>
      <c r="K7" s="39"/>
      <c r="L7" s="39"/>
    </row>
    <row r="8" spans="2:12" ht="18" customHeight="1" x14ac:dyDescent="0.2">
      <c r="B8" s="19" t="s">
        <v>0</v>
      </c>
      <c r="C8" s="19" t="s">
        <v>20</v>
      </c>
      <c r="D8" s="38" t="s">
        <v>1</v>
      </c>
      <c r="E8" s="19" t="s">
        <v>2</v>
      </c>
      <c r="F8" s="19" t="s">
        <v>3</v>
      </c>
      <c r="G8" s="28"/>
      <c r="H8" s="41"/>
      <c r="I8" s="41" t="s">
        <v>39</v>
      </c>
      <c r="J8" s="46"/>
      <c r="K8" s="28"/>
      <c r="L8" s="28"/>
    </row>
    <row r="9" spans="2:12" ht="18" customHeight="1" x14ac:dyDescent="0.2">
      <c r="B9" s="67" t="s">
        <v>16</v>
      </c>
      <c r="C9" s="67"/>
      <c r="D9" s="67"/>
      <c r="E9" s="67"/>
      <c r="F9" s="67"/>
      <c r="G9" s="28"/>
      <c r="H9" s="41"/>
      <c r="I9" s="42" t="s">
        <v>30</v>
      </c>
      <c r="J9" s="46"/>
      <c r="K9" s="28"/>
      <c r="L9" s="28"/>
    </row>
    <row r="10" spans="2:12" ht="18" customHeight="1" x14ac:dyDescent="0.2">
      <c r="B10" s="44"/>
      <c r="C10" s="48" t="s">
        <v>39</v>
      </c>
      <c r="D10" s="37" t="str">
        <f>IF(C10="Select Water Meter Size","Select the Water Meter Size to the Left",C10)</f>
        <v>Select the Water Meter Size to the Left</v>
      </c>
      <c r="E10" s="30" t="str">
        <f>IF(C10="Select Meter",0,IF(C10="3/4 Inch Domestic Water Meter",418.52,IF(C10="1 Inch Domestic Water Meter",481.82,IF(C10="1 1/2 Inch Domestic Water Meter",2051.86,IF(C10="2 Inch Domestic Water Meter",2247.09,IF(C10="4 Inch Compound Domestic Water Meter",4632.59,IF(C10="4 Inch Turbo Water Meter",3785.11,"N/A")))))))</f>
        <v>N/A</v>
      </c>
      <c r="F10" s="20">
        <f>IF(E10="N/A",0,E10*B10)</f>
        <v>0</v>
      </c>
      <c r="G10" s="28"/>
      <c r="H10" s="41"/>
      <c r="I10" s="42" t="s">
        <v>40</v>
      </c>
      <c r="J10" s="47"/>
      <c r="K10" s="28"/>
      <c r="L10" s="28"/>
    </row>
    <row r="11" spans="2:12" ht="18" customHeight="1" x14ac:dyDescent="0.2">
      <c r="B11" s="44"/>
      <c r="C11" s="48" t="s">
        <v>34</v>
      </c>
      <c r="D11" s="37" t="str">
        <f>IF(C11="Select Irrigation Meter Size","Select the Irrigation Meter Size to the Left",C11)</f>
        <v>Select the Irrigation Meter Size to the Left</v>
      </c>
      <c r="E11" s="30" t="str">
        <f>IF(C11="Select Meter",0,IF(C11="3/4 Inch Irrigation Meter",481.52,IF(C11="1 Inch Irrigation Meter",481.82,IF(C11="1 1/2 Inch Irrigation Meter",1478.71,IF(C11="2 Inch Irrigation Meter",1744.89,IF(C11=" 3 Inch Compound Water Meter",1923.88,IF(C11="4 Inch Turbo Irrigation Meter",3785.11,"N/A")))))))</f>
        <v>N/A</v>
      </c>
      <c r="F11" s="20">
        <f>IF(E11="N/A",0,E11*B11)</f>
        <v>0</v>
      </c>
      <c r="G11" s="28"/>
      <c r="H11" s="41"/>
      <c r="I11" s="42" t="s">
        <v>31</v>
      </c>
      <c r="J11" s="47"/>
      <c r="K11" s="28"/>
      <c r="L11" s="28"/>
    </row>
    <row r="12" spans="2:12" ht="18" customHeight="1" x14ac:dyDescent="0.2">
      <c r="B12" s="24" t="s">
        <v>6</v>
      </c>
      <c r="C12" s="25"/>
      <c r="D12" s="25"/>
      <c r="E12" s="31"/>
      <c r="F12" s="26"/>
      <c r="G12" s="28"/>
      <c r="H12" s="41"/>
      <c r="I12" s="42" t="s">
        <v>32</v>
      </c>
      <c r="J12" s="47"/>
      <c r="K12" s="28"/>
      <c r="L12" s="28"/>
    </row>
    <row r="13" spans="2:12" ht="18" customHeight="1" x14ac:dyDescent="0.2">
      <c r="B13" s="44"/>
      <c r="C13" s="8" t="s">
        <v>21</v>
      </c>
      <c r="D13" s="35" t="s">
        <v>10</v>
      </c>
      <c r="E13" s="30">
        <v>92.56</v>
      </c>
      <c r="F13" s="20">
        <f>B13*E13</f>
        <v>0</v>
      </c>
      <c r="G13" s="28"/>
      <c r="H13" s="41"/>
      <c r="I13" s="42" t="s">
        <v>33</v>
      </c>
      <c r="J13" s="47"/>
      <c r="K13" s="28"/>
      <c r="L13" s="28"/>
    </row>
    <row r="14" spans="2:12" ht="18" customHeight="1" x14ac:dyDescent="0.2">
      <c r="B14" s="44"/>
      <c r="C14" s="9" t="s">
        <v>21</v>
      </c>
      <c r="D14" s="35" t="s">
        <v>22</v>
      </c>
      <c r="E14" s="30">
        <v>150.41999999999999</v>
      </c>
      <c r="F14" s="20">
        <f>B14*E14</f>
        <v>0</v>
      </c>
      <c r="G14" s="28"/>
      <c r="H14" s="41"/>
      <c r="I14" s="41" t="s">
        <v>34</v>
      </c>
      <c r="J14" s="47"/>
      <c r="K14" s="28"/>
      <c r="L14" s="28"/>
    </row>
    <row r="15" spans="2:12" ht="18" customHeight="1" x14ac:dyDescent="0.2">
      <c r="B15" s="44"/>
      <c r="C15" s="8" t="s">
        <v>5</v>
      </c>
      <c r="D15" s="35" t="s">
        <v>11</v>
      </c>
      <c r="E15" s="30">
        <v>0.4</v>
      </c>
      <c r="F15" s="20">
        <f>IF(B15=0,0,288+(B15*E15))</f>
        <v>0</v>
      </c>
      <c r="G15" s="28"/>
      <c r="H15" s="49"/>
      <c r="I15" s="42" t="s">
        <v>35</v>
      </c>
      <c r="J15" s="29"/>
      <c r="K15" s="28"/>
      <c r="L15" s="28"/>
    </row>
    <row r="16" spans="2:12" ht="27.95" customHeight="1" x14ac:dyDescent="0.2">
      <c r="B16" s="44"/>
      <c r="C16" s="8" t="s">
        <v>5</v>
      </c>
      <c r="D16" s="36" t="s">
        <v>12</v>
      </c>
      <c r="E16" s="30">
        <v>0.2</v>
      </c>
      <c r="F16" s="20">
        <f>IF(B16=0,0,144+(B16*E16))</f>
        <v>0</v>
      </c>
      <c r="G16" s="28"/>
      <c r="H16" s="49"/>
      <c r="I16" s="42" t="s">
        <v>41</v>
      </c>
      <c r="J16" s="29"/>
      <c r="K16" s="28"/>
      <c r="L16" s="28"/>
    </row>
    <row r="17" spans="2:12" ht="18" customHeight="1" x14ac:dyDescent="0.2">
      <c r="B17" s="44"/>
      <c r="C17" s="8" t="s">
        <v>5</v>
      </c>
      <c r="D17" s="34" t="s">
        <v>13</v>
      </c>
      <c r="E17" s="30">
        <v>0.4</v>
      </c>
      <c r="F17" s="20">
        <f>B17*E17</f>
        <v>0</v>
      </c>
      <c r="G17" s="28"/>
      <c r="H17" s="49"/>
      <c r="I17" s="42" t="s">
        <v>36</v>
      </c>
      <c r="J17" s="29"/>
      <c r="K17" s="28"/>
      <c r="L17" s="28"/>
    </row>
    <row r="18" spans="2:12" ht="18" customHeight="1" x14ac:dyDescent="0.2">
      <c r="B18" s="44"/>
      <c r="C18" s="8" t="s">
        <v>5</v>
      </c>
      <c r="D18" s="27" t="s">
        <v>14</v>
      </c>
      <c r="E18" s="30">
        <v>0.2</v>
      </c>
      <c r="F18" s="20">
        <f>B18*E18</f>
        <v>0</v>
      </c>
      <c r="G18" s="28"/>
      <c r="H18" s="50"/>
      <c r="I18" s="42" t="s">
        <v>37</v>
      </c>
      <c r="J18" s="29"/>
      <c r="K18" s="28"/>
      <c r="L18" s="28"/>
    </row>
    <row r="19" spans="2:12" ht="18" customHeight="1" x14ac:dyDescent="0.2">
      <c r="B19" s="44"/>
      <c r="C19" s="9" t="s">
        <v>8</v>
      </c>
      <c r="D19" s="35" t="s">
        <v>17</v>
      </c>
      <c r="E19" s="30" t="s">
        <v>19</v>
      </c>
      <c r="F19" s="20">
        <f>IF(B19=0,0,IF(B19&lt;1.5,46.28,IF(B19&lt;=10,92.56,IF(B19&gt;10,196.7))))</f>
        <v>0</v>
      </c>
      <c r="H19" s="51"/>
      <c r="I19" s="42" t="s">
        <v>38</v>
      </c>
      <c r="J19"/>
    </row>
    <row r="20" spans="2:12" ht="18" customHeight="1" x14ac:dyDescent="0.2">
      <c r="B20" s="44"/>
      <c r="C20" s="9" t="s">
        <v>8</v>
      </c>
      <c r="D20" s="35" t="s">
        <v>18</v>
      </c>
      <c r="E20" s="30" t="s">
        <v>19</v>
      </c>
      <c r="F20" s="20">
        <f>IF(B20=0,0,IF(B20&lt;1.5,23.14,IF(B20&lt;=10,46.28,IF(B20&gt;10,92.56))))</f>
        <v>0</v>
      </c>
      <c r="H20" s="51"/>
      <c r="I20" s="52"/>
      <c r="J20"/>
    </row>
    <row r="21" spans="2:12" ht="18" customHeight="1" x14ac:dyDescent="0.2">
      <c r="B21" s="44"/>
      <c r="C21" s="8" t="s">
        <v>23</v>
      </c>
      <c r="D21" s="35" t="s">
        <v>9</v>
      </c>
      <c r="E21" s="30">
        <v>326.39999999999998</v>
      </c>
      <c r="F21" s="20">
        <f>B21*E21</f>
        <v>0</v>
      </c>
      <c r="H21" s="39"/>
      <c r="I21" s="29"/>
      <c r="J21"/>
    </row>
    <row r="22" spans="2:12" ht="18" customHeight="1" x14ac:dyDescent="0.2">
      <c r="B22" s="24" t="s">
        <v>7</v>
      </c>
      <c r="E22" s="32"/>
      <c r="H22" s="2"/>
      <c r="I22"/>
      <c r="J22"/>
    </row>
    <row r="23" spans="2:12" ht="18" customHeight="1" x14ac:dyDescent="0.2">
      <c r="B23" s="44"/>
      <c r="C23" s="8" t="s">
        <v>21</v>
      </c>
      <c r="D23" s="16" t="s">
        <v>15</v>
      </c>
      <c r="E23" s="30">
        <v>72</v>
      </c>
      <c r="F23" s="20">
        <f>E23*B23</f>
        <v>0</v>
      </c>
      <c r="H23" s="2"/>
      <c r="I23"/>
      <c r="J23"/>
    </row>
    <row r="24" spans="2:12" ht="27.95" customHeight="1" x14ac:dyDescent="0.2">
      <c r="B24" s="44"/>
      <c r="C24" s="9" t="s">
        <v>5</v>
      </c>
      <c r="D24" s="43" t="s">
        <v>24</v>
      </c>
      <c r="E24" s="30">
        <v>0.69</v>
      </c>
      <c r="F24" s="20">
        <f>E24*B24</f>
        <v>0</v>
      </c>
      <c r="I24"/>
      <c r="J24"/>
    </row>
    <row r="25" spans="2:12" ht="18" customHeight="1" thickBot="1" x14ac:dyDescent="0.25">
      <c r="B25" s="44"/>
      <c r="C25" s="9" t="s">
        <v>5</v>
      </c>
      <c r="D25" s="37" t="s">
        <v>25</v>
      </c>
      <c r="E25" s="30">
        <v>0.69</v>
      </c>
      <c r="F25" s="20">
        <f>E25*B25</f>
        <v>0</v>
      </c>
      <c r="I25"/>
      <c r="J25"/>
    </row>
    <row r="26" spans="2:12" ht="18" customHeight="1" thickBot="1" x14ac:dyDescent="0.25">
      <c r="B26" s="15"/>
      <c r="C26" s="15"/>
      <c r="D26" s="15"/>
      <c r="E26" s="18" t="s">
        <v>4</v>
      </c>
      <c r="F26" s="17">
        <f>SUM(F10:F25)</f>
        <v>0</v>
      </c>
    </row>
    <row r="27" spans="2:12" ht="18" customHeight="1" x14ac:dyDescent="0.2">
      <c r="B27" s="15"/>
      <c r="C27" s="15"/>
      <c r="D27" s="15"/>
      <c r="E27" s="22"/>
      <c r="F27" s="23"/>
    </row>
    <row r="28" spans="2:12" ht="33" customHeight="1" x14ac:dyDescent="0.2">
      <c r="B28" s="59" t="s">
        <v>28</v>
      </c>
      <c r="C28" s="60"/>
      <c r="D28" s="61"/>
      <c r="E28" s="22"/>
      <c r="F28" s="23"/>
    </row>
    <row r="29" spans="2:12" ht="45" customHeight="1" x14ac:dyDescent="0.2">
      <c r="B29" s="56" t="s">
        <v>29</v>
      </c>
      <c r="C29" s="57"/>
      <c r="D29" s="58"/>
      <c r="E29" s="13"/>
      <c r="F29" s="21"/>
    </row>
    <row r="30" spans="2:12" ht="33" customHeight="1" x14ac:dyDescent="0.2">
      <c r="B30" s="53" t="s">
        <v>27</v>
      </c>
      <c r="C30" s="54"/>
      <c r="D30" s="55"/>
      <c r="F30" s="21"/>
    </row>
    <row r="31" spans="2:12" x14ac:dyDescent="0.2">
      <c r="C31" s="4"/>
      <c r="D31" s="4"/>
    </row>
    <row r="35" spans="3:5" x14ac:dyDescent="0.2">
      <c r="C35" s="10"/>
    </row>
    <row r="36" spans="3:5" x14ac:dyDescent="0.2">
      <c r="D36" s="5"/>
    </row>
    <row r="37" spans="3:5" x14ac:dyDescent="0.2">
      <c r="D37" s="5"/>
    </row>
    <row r="38" spans="3:5" x14ac:dyDescent="0.2">
      <c r="D38" s="5"/>
    </row>
    <row r="39" spans="3:5" x14ac:dyDescent="0.2">
      <c r="D39" s="5"/>
    </row>
    <row r="41" spans="3:5" x14ac:dyDescent="0.2">
      <c r="C41" s="11"/>
      <c r="D41" s="7"/>
      <c r="E41" s="11"/>
    </row>
    <row r="43" spans="3:5" x14ac:dyDescent="0.2">
      <c r="C43" s="10"/>
    </row>
    <row r="44" spans="3:5" x14ac:dyDescent="0.2">
      <c r="D44" s="6"/>
    </row>
    <row r="45" spans="3:5" x14ac:dyDescent="0.2">
      <c r="D45" s="6"/>
    </row>
    <row r="46" spans="3:5" x14ac:dyDescent="0.2">
      <c r="D46" s="6"/>
    </row>
    <row r="48" spans="3:5" x14ac:dyDescent="0.2">
      <c r="C48" s="11"/>
      <c r="D48" s="7"/>
    </row>
    <row r="50" spans="3:5" x14ac:dyDescent="0.2">
      <c r="C50" s="10"/>
    </row>
    <row r="51" spans="3:5" x14ac:dyDescent="0.2">
      <c r="D51" s="7"/>
    </row>
    <row r="52" spans="3:5" x14ac:dyDescent="0.2">
      <c r="D52" s="7"/>
    </row>
    <row r="53" spans="3:5" x14ac:dyDescent="0.2">
      <c r="D53" s="7"/>
    </row>
    <row r="55" spans="3:5" x14ac:dyDescent="0.2">
      <c r="C55" s="11"/>
      <c r="D55" s="7"/>
      <c r="E55" s="11"/>
    </row>
  </sheetData>
  <sheetProtection selectLockedCells="1"/>
  <sortState xmlns:xlrd2="http://schemas.microsoft.com/office/spreadsheetml/2017/richdata2" ref="I14:J25">
    <sortCondition ref="I14"/>
  </sortState>
  <dataConsolidate/>
  <mergeCells count="8">
    <mergeCell ref="B30:D30"/>
    <mergeCell ref="B29:D29"/>
    <mergeCell ref="B28:D28"/>
    <mergeCell ref="C1:F1"/>
    <mergeCell ref="C2:F2"/>
    <mergeCell ref="C6:F6"/>
    <mergeCell ref="B9:F9"/>
    <mergeCell ref="B7:F7"/>
  </mergeCells>
  <phoneticPr fontId="0" type="noConversion"/>
  <dataValidations count="2">
    <dataValidation type="list" allowBlank="1" showInputMessage="1" showErrorMessage="1" sqref="C11" xr:uid="{00000000-0002-0000-0000-000000000000}">
      <formula1>$I$14:$I$19</formula1>
    </dataValidation>
    <dataValidation type="list" allowBlank="1" showInputMessage="1" showErrorMessage="1" sqref="C10" xr:uid="{00000000-0002-0000-0000-000001000000}">
      <formula1>$I$8:$I$13</formula1>
    </dataValidation>
  </dataValidations>
  <printOptions horizontalCentered="1"/>
  <pageMargins left="0.25" right="0.25" top="0.25" bottom="0.25" header="0.3" footer="0.3"/>
  <pageSetup scale="78" orientation="landscape" r:id="rId1"/>
  <headerFooter alignWithMargins="0"/>
  <drawing r:id="rId2"/>
  <webPublishItems count="1">
    <webPublishItem id="1057" divId="INVOICE-SUB effective 8-28-13_1057" sourceType="sheet" destinationFile="C:\Users\amcnutt\Documents\INVOICE-SUB effective 8-28-13.mht" autoRepublish="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Sales Invoice</vt:lpstr>
      <vt:lpstr>_4_Inch_Turbo_Water_Meter</vt:lpstr>
      <vt:lpstr>Meter_Type</vt:lpstr>
      <vt:lpstr>'Sales Invoice'!Print_Area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 Ferguison</cp:lastModifiedBy>
  <cp:lastPrinted>2017-08-30T19:52:04Z</cp:lastPrinted>
  <dcterms:created xsi:type="dcterms:W3CDTF">2000-07-27T22:24:14Z</dcterms:created>
  <dcterms:modified xsi:type="dcterms:W3CDTF">2026-05-26T14:16:25Z</dcterms:modified>
</cp:coreProperties>
</file>